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Skutečně zdravá škola\Program SZS\Služby\Inzerce\Naše Farmy Pá Pá\"/>
    </mc:Choice>
  </mc:AlternateContent>
  <xr:revisionPtr revIDLastSave="0" documentId="8_{6345ADDC-D822-406D-8451-B6805B0A619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e4v1Np9PxAcsNkLfT/TeY5gGT5xIzJAfJG9J4k62sjE="/>
    </ext>
  </extLst>
</workbook>
</file>

<file path=xl/calcChain.xml><?xml version="1.0" encoding="utf-8"?>
<calcChain xmlns="http://schemas.openxmlformats.org/spreadsheetml/2006/main">
  <c r="I9" i="1" l="1"/>
  <c r="J9" i="1"/>
  <c r="I12" i="1"/>
  <c r="J12" i="1"/>
  <c r="I14" i="1"/>
  <c r="J13" i="1"/>
  <c r="I15" i="1"/>
  <c r="J14" i="1"/>
  <c r="I16" i="1"/>
  <c r="J15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J32" i="1"/>
  <c r="J33" i="1"/>
  <c r="I34" i="1"/>
  <c r="J34" i="1"/>
  <c r="I35" i="1"/>
  <c r="J35" i="1"/>
  <c r="I36" i="1"/>
  <c r="J36" i="1"/>
  <c r="I37" i="1"/>
  <c r="J37" i="1"/>
  <c r="I38" i="1"/>
  <c r="J38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2" i="1"/>
  <c r="J52" i="1"/>
  <c r="I53" i="1"/>
  <c r="J53" i="1"/>
  <c r="I54" i="1"/>
  <c r="J54" i="1"/>
  <c r="I55" i="1"/>
  <c r="J55" i="1"/>
  <c r="I56" i="1"/>
  <c r="J56" i="1"/>
  <c r="I57" i="1"/>
  <c r="J57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J85" i="1"/>
  <c r="C33" i="1"/>
  <c r="C32" i="1"/>
  <c r="C41" i="1"/>
  <c r="C42" i="1"/>
  <c r="C43" i="1"/>
  <c r="C44" i="1"/>
  <c r="C45" i="1"/>
  <c r="C46" i="1"/>
  <c r="C47" i="1"/>
  <c r="C48" i="1"/>
  <c r="C49" i="1"/>
  <c r="C50" i="1"/>
  <c r="J87" i="1"/>
  <c r="J86" i="1"/>
  <c r="C31" i="1"/>
  <c r="C15" i="1"/>
  <c r="C14" i="1"/>
  <c r="C35" i="1"/>
  <c r="C18" i="1"/>
  <c r="C19" i="1"/>
  <c r="C20" i="1"/>
  <c r="C21" i="1"/>
  <c r="C17" i="1"/>
  <c r="I13" i="1"/>
  <c r="C28" i="1"/>
  <c r="C29" i="1"/>
  <c r="C30" i="1"/>
  <c r="C83" i="1"/>
  <c r="C84" i="1"/>
  <c r="C36" i="1"/>
  <c r="C37" i="1"/>
  <c r="C38" i="1"/>
  <c r="C24" i="1"/>
  <c r="C25" i="1"/>
  <c r="C26" i="1"/>
  <c r="C27" i="1"/>
  <c r="C78" i="1"/>
  <c r="C79" i="1"/>
  <c r="C80" i="1"/>
  <c r="C75" i="1"/>
  <c r="C76" i="1"/>
  <c r="C77" i="1"/>
  <c r="C72" i="1"/>
  <c r="C71" i="1"/>
  <c r="C70" i="1"/>
  <c r="C69" i="1"/>
  <c r="C68" i="1"/>
  <c r="C67" i="1"/>
  <c r="C64" i="1"/>
  <c r="C63" i="1"/>
  <c r="C62" i="1"/>
  <c r="C61" i="1"/>
  <c r="C60" i="1"/>
  <c r="C56" i="1"/>
  <c r="C55" i="1"/>
  <c r="C54" i="1"/>
  <c r="C53" i="1"/>
  <c r="C34" i="1"/>
  <c r="C23" i="1"/>
  <c r="C22" i="1"/>
  <c r="C16" i="1"/>
  <c r="C13" i="1"/>
  <c r="C12" i="1"/>
  <c r="C9" i="1"/>
</calcChain>
</file>

<file path=xl/sharedStrings.xml><?xml version="1.0" encoding="utf-8"?>
<sst xmlns="http://schemas.openxmlformats.org/spreadsheetml/2006/main" count="97" uniqueCount="83">
  <si>
    <t xml:space="preserve">DATUM OBJEDNÁVKY: </t>
  </si>
  <si>
    <t>Cena</t>
  </si>
  <si>
    <t>BEZ DPH</t>
  </si>
  <si>
    <t>S DPH</t>
  </si>
  <si>
    <t xml:space="preserve">škvařené sádlo 1,0 kg </t>
  </si>
  <si>
    <t>jogurt 1 kg</t>
  </si>
  <si>
    <t>BIFI jogurt 1 kg</t>
  </si>
  <si>
    <t>zakysaná smetana 1 kg</t>
  </si>
  <si>
    <t>bez DPH</t>
  </si>
  <si>
    <t>DPH</t>
  </si>
  <si>
    <t>CELKEM</t>
  </si>
  <si>
    <t>Naše farmy Pá-Pá s.r.o.</t>
  </si>
  <si>
    <t>Objednávkový formulář pro školní jídelny</t>
  </si>
  <si>
    <t xml:space="preserve">Kontaktní osoba - telefon: </t>
  </si>
  <si>
    <t xml:space="preserve">Kontaktní osoba - e-mail: </t>
  </si>
  <si>
    <t xml:space="preserve">Fakturační údaje školní jídelny - přesný název, adresa, IČO: </t>
  </si>
  <si>
    <t>Sádlo (plastový kyblík)</t>
  </si>
  <si>
    <t>Zelenina BIO</t>
  </si>
  <si>
    <t>bio jahoda 500 g</t>
  </si>
  <si>
    <t xml:space="preserve">bio borůvka 500 g </t>
  </si>
  <si>
    <t>bio višeň  500 g</t>
  </si>
  <si>
    <t>bio borůvka  1 kg</t>
  </si>
  <si>
    <t>bio jahoda  1 kg</t>
  </si>
  <si>
    <t>bio višeň  1 kg</t>
  </si>
  <si>
    <t>sýr cottage 1 kg</t>
  </si>
  <si>
    <t>Mléko a mléčné výrobky BIO, plastový kyblík</t>
  </si>
  <si>
    <t>Kuřecí maso - baleno vakuově, chov s výběhem, není BIO</t>
  </si>
  <si>
    <t>kuře celé 1 kg</t>
  </si>
  <si>
    <t xml:space="preserve">máslo 1 kg </t>
  </si>
  <si>
    <t>Medy - baleno ve skle, není BIO</t>
  </si>
  <si>
    <t>med akátový  600 g</t>
  </si>
  <si>
    <t>med les a lípa 600 g</t>
  </si>
  <si>
    <t>med pastovaný 650 g</t>
  </si>
  <si>
    <t xml:space="preserve">pomazánka Budapešť 1 kg </t>
  </si>
  <si>
    <t xml:space="preserve">pomazánka česneková 1kg </t>
  </si>
  <si>
    <t xml:space="preserve">pomazánka s pažitkou 1kg </t>
  </si>
  <si>
    <t>mléko pasterované 1l</t>
  </si>
  <si>
    <t>prsa 1 kg</t>
  </si>
  <si>
    <t>stehna 1kg</t>
  </si>
  <si>
    <t>směs na vývar 1 kg</t>
  </si>
  <si>
    <t>vejce 1 ks</t>
  </si>
  <si>
    <t>brambory Marabel 2 kg</t>
  </si>
  <si>
    <t>bramobry Marabel 5 kg</t>
  </si>
  <si>
    <t>bramobry Marabel 10 kg</t>
  </si>
  <si>
    <t xml:space="preserve">cibule žlutá Všetena 2 kg </t>
  </si>
  <si>
    <t xml:space="preserve">cibule žlutá Všetena 5 kg </t>
  </si>
  <si>
    <t xml:space="preserve">cibule žlutá Všetena 10 kg </t>
  </si>
  <si>
    <t>Koření a semena</t>
  </si>
  <si>
    <t>kmín 500 g</t>
  </si>
  <si>
    <t>mák 1 kg</t>
  </si>
  <si>
    <t>med medovicový 1 kg</t>
  </si>
  <si>
    <t>med luční  1 kg</t>
  </si>
  <si>
    <t>kefír 1l</t>
  </si>
  <si>
    <t>kefír ochucený borůvka 1l</t>
  </si>
  <si>
    <t>Marmelády BIO, baleno ve skle</t>
  </si>
  <si>
    <t xml:space="preserve">jogurt ochucený borůvka (kelímek) 180 g </t>
  </si>
  <si>
    <t xml:space="preserve">jogurt ochucený čokoláda (kelímek) 180 g </t>
  </si>
  <si>
    <t xml:space="preserve">jogurt ochucený meruňka (kelímek) 180 g </t>
  </si>
  <si>
    <t xml:space="preserve">jogurt ochucený karamel (kelímek) 180 g </t>
  </si>
  <si>
    <t>kefír ochucený meruňka 1l</t>
  </si>
  <si>
    <t>tvaroh měkký  1 kg</t>
  </si>
  <si>
    <t>tvaroh šlehaný 1 kg</t>
  </si>
  <si>
    <t>tvarohový krém ochucený čokoláda (kelímek) 180 g</t>
  </si>
  <si>
    <t>tvarohový krém 1 kg</t>
  </si>
  <si>
    <t>tvarohový krém ochucený karamel (kelímek) 180 g</t>
  </si>
  <si>
    <t>tvarohový krém ochucený borůvka (kelímek) 180 g</t>
  </si>
  <si>
    <t>sýr typu lučina 1 kg</t>
  </si>
  <si>
    <t>mléko pasterované nízkotučné 1l</t>
  </si>
  <si>
    <t>syrovátka 1l</t>
  </si>
  <si>
    <t>ledová káva (bez kofeinu) 1l</t>
  </si>
  <si>
    <t>Bezlaktózové mléko a mléčné výrobky BIO, plastový kyblík</t>
  </si>
  <si>
    <t>bezlaktózové mléko pasterované 1l</t>
  </si>
  <si>
    <t>bezlaktózový kefír čistý 1l</t>
  </si>
  <si>
    <t>bezlaktotový kefír ochucený borůvka 1l</t>
  </si>
  <si>
    <t>bezlaktotový kefír ochucený meruňka  1l</t>
  </si>
  <si>
    <t>bezlaktózový jogurt bílý 1 kg</t>
  </si>
  <si>
    <t>bezlaktózový tvaroh měkký 1 kg</t>
  </si>
  <si>
    <t>bezlaktózový tvaroh šlehaný 1 kg</t>
  </si>
  <si>
    <t>bezlaktózový tvarohový krém 1 kg</t>
  </si>
  <si>
    <t>bezlaktózová zakysaná smetana 1 kg</t>
  </si>
  <si>
    <t xml:space="preserve">bezlaktózová smetana ke šlehání (&gt;35 %) 1l </t>
  </si>
  <si>
    <t>smetana ke šlehání (&gt;35 %) 1l</t>
  </si>
  <si>
    <t>Minimální trvanlivost mléka a smetany 10 dnů, ostatních mléčných produktů 20 - 30 dnů od data výroby.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</si>
</sst>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"/>
    <numFmt numFmtId="165" formatCode="#,##0.00_ ;\-#,##0.00\ "/>
  </numFmts>
  <fonts count="12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2"/>
      <color theme="1"/>
      <name val="Calibri"/>
    </font>
    <font>
      <sz val="11"/>
      <color theme="1"/>
      <name val="Calibri"/>
      <scheme val="minor"/>
    </font>
    <font>
      <sz val="11"/>
      <color rgb="FFFF0000"/>
      <name val="Calibri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9D2E9"/>
        <bgColor rgb="FFD9D2E9"/>
      </patternFill>
    </fill>
    <fill>
      <patternFill patternType="solid">
        <fgColor rgb="FF66CCFF"/>
        <bgColor rgb="FF66CCFF"/>
      </patternFill>
    </fill>
    <fill>
      <patternFill patternType="solid">
        <fgColor rgb="FFF4CCCC"/>
        <bgColor rgb="FFF4CCCC"/>
      </patternFill>
    </fill>
    <fill>
      <patternFill patternType="solid">
        <fgColor rgb="FFFFE599"/>
        <bgColor rgb="FFFFE599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BC7CA"/>
        <bgColor indexed="64"/>
      </patternFill>
    </fill>
    <fill>
      <patternFill patternType="solid">
        <fgColor rgb="FFB27FD8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 style="thin">
        <color rgb="FF505050"/>
      </right>
      <top style="thin">
        <color rgb="FF505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3" borderId="0" xfId="0" applyFont="1" applyFill="1" applyAlignment="1">
      <alignment horizontal="left"/>
    </xf>
    <xf numFmtId="0" fontId="2" fillId="3" borderId="0" xfId="0" applyFont="1" applyFill="1"/>
    <xf numFmtId="0" fontId="4" fillId="3" borderId="0" xfId="0" applyFont="1" applyFill="1"/>
    <xf numFmtId="0" fontId="1" fillId="0" borderId="2" xfId="0" applyFont="1" applyBorder="1"/>
    <xf numFmtId="0" fontId="5" fillId="3" borderId="2" xfId="0" applyFont="1" applyFill="1" applyBorder="1"/>
    <xf numFmtId="0" fontId="5" fillId="0" borderId="2" xfId="0" applyFont="1" applyBorder="1"/>
    <xf numFmtId="165" fontId="2" fillId="5" borderId="2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164" fontId="1" fillId="5" borderId="2" xfId="0" applyNumberFormat="1" applyFont="1" applyFill="1" applyBorder="1" applyAlignment="1">
      <alignment horizontal="left"/>
    </xf>
    <xf numFmtId="165" fontId="1" fillId="5" borderId="2" xfId="0" applyNumberFormat="1" applyFont="1" applyFill="1" applyBorder="1" applyAlignment="1">
      <alignment horizontal="left"/>
    </xf>
    <xf numFmtId="0" fontId="2" fillId="3" borderId="2" xfId="0" applyFont="1" applyFill="1" applyBorder="1"/>
    <xf numFmtId="0" fontId="2" fillId="6" borderId="2" xfId="0" applyFont="1" applyFill="1" applyBorder="1"/>
    <xf numFmtId="164" fontId="1" fillId="6" borderId="2" xfId="0" applyNumberFormat="1" applyFont="1" applyFill="1" applyBorder="1" applyAlignment="1">
      <alignment horizontal="left"/>
    </xf>
    <xf numFmtId="165" fontId="1" fillId="6" borderId="2" xfId="0" applyNumberFormat="1" applyFont="1" applyFill="1" applyBorder="1" applyAlignment="1">
      <alignment horizontal="left"/>
    </xf>
    <xf numFmtId="0" fontId="1" fillId="2" borderId="2" xfId="0" applyFont="1" applyFill="1" applyBorder="1"/>
    <xf numFmtId="0" fontId="1" fillId="7" borderId="2" xfId="0" applyFont="1" applyFill="1" applyBorder="1" applyAlignment="1">
      <alignment horizontal="left"/>
    </xf>
    <xf numFmtId="164" fontId="1" fillId="7" borderId="2" xfId="0" applyNumberFormat="1" applyFont="1" applyFill="1" applyBorder="1" applyAlignment="1">
      <alignment horizontal="left"/>
    </xf>
    <xf numFmtId="165" fontId="1" fillId="7" borderId="2" xfId="0" applyNumberFormat="1" applyFont="1" applyFill="1" applyBorder="1" applyAlignment="1">
      <alignment horizontal="left"/>
    </xf>
    <xf numFmtId="0" fontId="8" fillId="0" borderId="0" xfId="0" applyFont="1"/>
    <xf numFmtId="0" fontId="9" fillId="0" borderId="0" xfId="0" applyFont="1"/>
    <xf numFmtId="0" fontId="1" fillId="3" borderId="5" xfId="0" applyFont="1" applyFill="1" applyBorder="1" applyAlignment="1">
      <alignment horizontal="left"/>
    </xf>
    <xf numFmtId="164" fontId="1" fillId="3" borderId="5" xfId="0" applyNumberFormat="1" applyFont="1" applyFill="1" applyBorder="1" applyAlignment="1">
      <alignment horizontal="left"/>
    </xf>
    <xf numFmtId="165" fontId="1" fillId="3" borderId="5" xfId="0" applyNumberFormat="1" applyFont="1" applyFill="1" applyBorder="1" applyAlignment="1">
      <alignment horizontal="left"/>
    </xf>
    <xf numFmtId="0" fontId="2" fillId="4" borderId="3" xfId="0" applyFont="1" applyFill="1" applyBorder="1"/>
    <xf numFmtId="0" fontId="1" fillId="4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left"/>
    </xf>
    <xf numFmtId="0" fontId="10" fillId="5" borderId="2" xfId="0" applyFont="1" applyFill="1" applyBorder="1" applyAlignment="1">
      <alignment horizontal="left"/>
    </xf>
    <xf numFmtId="0" fontId="7" fillId="5" borderId="2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left"/>
    </xf>
    <xf numFmtId="0" fontId="7" fillId="6" borderId="2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1" fillId="2" borderId="3" xfId="0" applyFont="1" applyFill="1" applyBorder="1"/>
    <xf numFmtId="0" fontId="7" fillId="2" borderId="3" xfId="0" applyFont="1" applyFill="1" applyBorder="1"/>
    <xf numFmtId="0" fontId="1" fillId="8" borderId="6" xfId="0" applyFont="1" applyFill="1" applyBorder="1" applyAlignment="1">
      <alignment horizontal="left"/>
    </xf>
    <xf numFmtId="0" fontId="0" fillId="0" borderId="1" xfId="0" applyBorder="1"/>
    <xf numFmtId="0" fontId="1" fillId="10" borderId="6" xfId="0" applyFont="1" applyFill="1" applyBorder="1" applyAlignment="1">
      <alignment horizontal="left"/>
    </xf>
    <xf numFmtId="0" fontId="1" fillId="10" borderId="6" xfId="0" applyFont="1" applyFill="1" applyBorder="1" applyAlignment="1">
      <alignment horizontal="center"/>
    </xf>
    <xf numFmtId="165" fontId="1" fillId="10" borderId="6" xfId="0" applyNumberFormat="1" applyFont="1" applyFill="1" applyBorder="1" applyAlignment="1">
      <alignment horizontal="left"/>
    </xf>
    <xf numFmtId="0" fontId="2" fillId="8" borderId="6" xfId="0" applyFont="1" applyFill="1" applyBorder="1" applyAlignment="1">
      <alignment horizontal="left"/>
    </xf>
    <xf numFmtId="0" fontId="1" fillId="0" borderId="6" xfId="0" applyFont="1" applyBorder="1"/>
    <xf numFmtId="0" fontId="0" fillId="0" borderId="6" xfId="0" applyBorder="1"/>
    <xf numFmtId="165" fontId="1" fillId="10" borderId="8" xfId="0" applyNumberFormat="1" applyFont="1" applyFill="1" applyBorder="1" applyAlignment="1">
      <alignment horizontal="left"/>
    </xf>
    <xf numFmtId="165" fontId="2" fillId="8" borderId="8" xfId="0" applyNumberFormat="1" applyFont="1" applyFill="1" applyBorder="1" applyAlignment="1">
      <alignment horizontal="left"/>
    </xf>
    <xf numFmtId="165" fontId="1" fillId="8" borderId="8" xfId="0" applyNumberFormat="1" applyFont="1" applyFill="1" applyBorder="1" applyAlignment="1">
      <alignment horizontal="left"/>
    </xf>
    <xf numFmtId="0" fontId="1" fillId="0" borderId="4" xfId="0" applyFont="1" applyBorder="1"/>
    <xf numFmtId="0" fontId="1" fillId="10" borderId="4" xfId="0" applyFont="1" applyFill="1" applyBorder="1"/>
    <xf numFmtId="0" fontId="1" fillId="0" borderId="7" xfId="0" applyFont="1" applyBorder="1"/>
    <xf numFmtId="165" fontId="1" fillId="8" borderId="9" xfId="0" applyNumberFormat="1" applyFont="1" applyFill="1" applyBorder="1" applyAlignment="1">
      <alignment horizontal="left"/>
    </xf>
    <xf numFmtId="0" fontId="1" fillId="8" borderId="10" xfId="0" applyFont="1" applyFill="1" applyBorder="1" applyAlignment="1">
      <alignment horizontal="left"/>
    </xf>
    <xf numFmtId="0" fontId="7" fillId="6" borderId="7" xfId="0" applyFont="1" applyFill="1" applyBorder="1" applyAlignment="1">
      <alignment horizontal="left"/>
    </xf>
    <xf numFmtId="164" fontId="1" fillId="6" borderId="7" xfId="0" applyNumberFormat="1" applyFont="1" applyFill="1" applyBorder="1" applyAlignment="1">
      <alignment horizontal="left"/>
    </xf>
    <xf numFmtId="165" fontId="1" fillId="6" borderId="7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7" fillId="6" borderId="10" xfId="0" applyFont="1" applyFill="1" applyBorder="1" applyAlignment="1">
      <alignment horizontal="left"/>
    </xf>
    <xf numFmtId="164" fontId="1" fillId="6" borderId="10" xfId="0" applyNumberFormat="1" applyFont="1" applyFill="1" applyBorder="1" applyAlignment="1">
      <alignment horizontal="left"/>
    </xf>
    <xf numFmtId="0" fontId="1" fillId="0" borderId="10" xfId="0" applyFont="1" applyBorder="1"/>
    <xf numFmtId="0" fontId="10" fillId="7" borderId="5" xfId="0" applyFont="1" applyFill="1" applyBorder="1" applyAlignment="1">
      <alignment horizontal="left"/>
    </xf>
    <xf numFmtId="0" fontId="2" fillId="7" borderId="5" xfId="0" applyFont="1" applyFill="1" applyBorder="1"/>
    <xf numFmtId="0" fontId="1" fillId="9" borderId="5" xfId="0" applyFont="1" applyFill="1" applyBorder="1"/>
    <xf numFmtId="0" fontId="4" fillId="3" borderId="6" xfId="0" applyFont="1" applyFill="1" applyBorder="1"/>
    <xf numFmtId="0" fontId="2" fillId="4" borderId="12" xfId="0" applyFont="1" applyFill="1" applyBorder="1"/>
    <xf numFmtId="0" fontId="4" fillId="3" borderId="1" xfId="0" applyFont="1" applyFill="1" applyBorder="1"/>
    <xf numFmtId="0" fontId="3" fillId="0" borderId="13" xfId="0" applyFont="1" applyBorder="1"/>
    <xf numFmtId="0" fontId="1" fillId="0" borderId="5" xfId="0" applyFont="1" applyBorder="1"/>
    <xf numFmtId="0" fontId="3" fillId="0" borderId="5" xfId="0" applyFont="1" applyBorder="1"/>
    <xf numFmtId="0" fontId="10" fillId="11" borderId="2" xfId="0" applyFont="1" applyFill="1" applyBorder="1" applyAlignment="1">
      <alignment horizontal="left"/>
    </xf>
    <xf numFmtId="0" fontId="1" fillId="11" borderId="2" xfId="0" applyFont="1" applyFill="1" applyBorder="1" applyAlignment="1">
      <alignment horizontal="left" wrapText="1"/>
    </xf>
    <xf numFmtId="165" fontId="1" fillId="11" borderId="2" xfId="0" applyNumberFormat="1" applyFont="1" applyFill="1" applyBorder="1" applyAlignment="1">
      <alignment horizontal="left"/>
    </xf>
    <xf numFmtId="0" fontId="1" fillId="11" borderId="2" xfId="0" applyFont="1" applyFill="1" applyBorder="1" applyAlignment="1">
      <alignment horizontal="left"/>
    </xf>
    <xf numFmtId="0" fontId="1" fillId="11" borderId="7" xfId="0" applyFont="1" applyFill="1" applyBorder="1" applyAlignment="1">
      <alignment horizontal="left"/>
    </xf>
    <xf numFmtId="165" fontId="1" fillId="11" borderId="7" xfId="0" applyNumberFormat="1" applyFont="1" applyFill="1" applyBorder="1" applyAlignment="1">
      <alignment horizontal="left"/>
    </xf>
    <xf numFmtId="0" fontId="0" fillId="12" borderId="6" xfId="0" applyFill="1" applyBorder="1"/>
    <xf numFmtId="2" fontId="1" fillId="8" borderId="6" xfId="0" applyNumberFormat="1" applyFont="1" applyFill="1" applyBorder="1" applyAlignment="1">
      <alignment horizontal="center"/>
    </xf>
    <xf numFmtId="2" fontId="1" fillId="8" borderId="10" xfId="0" applyNumberFormat="1" applyFont="1" applyFill="1" applyBorder="1" applyAlignment="1">
      <alignment horizontal="center"/>
    </xf>
    <xf numFmtId="2" fontId="0" fillId="12" borderId="6" xfId="0" applyNumberFormat="1" applyFill="1" applyBorder="1" applyAlignment="1">
      <alignment horizontal="center"/>
    </xf>
    <xf numFmtId="2" fontId="1" fillId="11" borderId="2" xfId="0" applyNumberFormat="1" applyFont="1" applyFill="1" applyBorder="1" applyAlignment="1">
      <alignment horizontal="center" vertical="center"/>
    </xf>
    <xf numFmtId="4" fontId="1" fillId="11" borderId="2" xfId="0" applyNumberFormat="1" applyFont="1" applyFill="1" applyBorder="1" applyAlignment="1">
      <alignment horizontal="center"/>
    </xf>
    <xf numFmtId="4" fontId="1" fillId="0" borderId="2" xfId="0" applyNumberFormat="1" applyFont="1" applyBorder="1"/>
    <xf numFmtId="0" fontId="2" fillId="6" borderId="14" xfId="0" applyFont="1" applyFill="1" applyBorder="1"/>
    <xf numFmtId="165" fontId="1" fillId="7" borderId="7" xfId="0" applyNumberFormat="1" applyFont="1" applyFill="1" applyBorder="1" applyAlignment="1">
      <alignment horizontal="left"/>
    </xf>
    <xf numFmtId="0" fontId="2" fillId="11" borderId="5" xfId="0" applyFont="1" applyFill="1" applyBorder="1"/>
    <xf numFmtId="0" fontId="7" fillId="5" borderId="6" xfId="0" applyFont="1" applyFill="1" applyBorder="1" applyAlignment="1">
      <alignment horizontal="left"/>
    </xf>
    <xf numFmtId="165" fontId="1" fillId="5" borderId="6" xfId="0" applyNumberFormat="1" applyFont="1" applyFill="1" applyBorder="1" applyAlignment="1">
      <alignment horizontal="left"/>
    </xf>
    <xf numFmtId="164" fontId="1" fillId="5" borderId="15" xfId="0" applyNumberFormat="1" applyFont="1" applyFill="1" applyBorder="1" applyAlignment="1">
      <alignment horizontal="left"/>
    </xf>
    <xf numFmtId="165" fontId="1" fillId="5" borderId="7" xfId="0" applyNumberFormat="1" applyFont="1" applyFill="1" applyBorder="1" applyAlignment="1">
      <alignment horizontal="left"/>
    </xf>
    <xf numFmtId="0" fontId="2" fillId="3" borderId="16" xfId="0" applyFont="1" applyFill="1" applyBorder="1"/>
    <xf numFmtId="0" fontId="0" fillId="0" borderId="17" xfId="0" applyBorder="1"/>
    <xf numFmtId="0" fontId="1" fillId="0" borderId="11" xfId="0" applyFont="1" applyBorder="1"/>
    <xf numFmtId="0" fontId="0" fillId="12" borderId="10" xfId="0" applyFill="1" applyBorder="1"/>
    <xf numFmtId="2" fontId="0" fillId="12" borderId="18" xfId="0" applyNumberFormat="1" applyFill="1" applyBorder="1" applyAlignment="1">
      <alignment horizontal="center"/>
    </xf>
    <xf numFmtId="165" fontId="1" fillId="8" borderId="10" xfId="0" applyNumberFormat="1" applyFont="1" applyFill="1" applyBorder="1" applyAlignment="1">
      <alignment horizontal="left"/>
    </xf>
    <xf numFmtId="0" fontId="0" fillId="0" borderId="19" xfId="0" applyBorder="1"/>
    <xf numFmtId="0" fontId="0" fillId="0" borderId="10" xfId="0" applyBorder="1"/>
    <xf numFmtId="0" fontId="0" fillId="10" borderId="6" xfId="0" applyFill="1" applyBorder="1"/>
    <xf numFmtId="2" fontId="0" fillId="10" borderId="6" xfId="0" applyNumberFormat="1" applyFill="1" applyBorder="1" applyAlignment="1">
      <alignment horizontal="center"/>
    </xf>
    <xf numFmtId="2" fontId="0" fillId="13" borderId="6" xfId="0" applyNumberFormat="1" applyFill="1" applyBorder="1" applyAlignment="1">
      <alignment horizontal="center"/>
    </xf>
    <xf numFmtId="0" fontId="11" fillId="13" borderId="6" xfId="0" applyFont="1" applyFill="1" applyBorder="1" applyAlignment="1">
      <alignment horizontal="left"/>
    </xf>
    <xf numFmtId="2" fontId="11" fillId="13" borderId="6" xfId="0" applyNumberFormat="1" applyFont="1" applyFill="1" applyBorder="1" applyAlignment="1">
      <alignment horizontal="left"/>
    </xf>
    <xf numFmtId="165" fontId="2" fillId="13" borderId="6" xfId="0" applyNumberFormat="1" applyFont="1" applyFill="1" applyBorder="1" applyAlignment="1">
      <alignment horizontal="left"/>
    </xf>
    <xf numFmtId="0" fontId="0" fillId="13" borderId="6" xfId="0" applyFill="1" applyBorder="1"/>
    <xf numFmtId="165" fontId="1" fillId="13" borderId="6" xfId="0" applyNumberFormat="1" applyFont="1" applyFill="1" applyBorder="1" applyAlignment="1">
      <alignment horizontal="left"/>
    </xf>
    <xf numFmtId="164" fontId="1" fillId="4" borderId="3" xfId="0" applyNumberFormat="1" applyFont="1" applyFill="1" applyBorder="1"/>
    <xf numFmtId="0" fontId="2" fillId="3" borderId="1" xfId="0" applyFont="1" applyFill="1" applyBorder="1"/>
    <xf numFmtId="0" fontId="3" fillId="3" borderId="17" xfId="0" applyFont="1" applyFill="1" applyBorder="1"/>
    <xf numFmtId="0" fontId="1" fillId="3" borderId="17" xfId="0" applyFont="1" applyFill="1" applyBorder="1"/>
    <xf numFmtId="0" fontId="4" fillId="3" borderId="17" xfId="0" applyFont="1" applyFill="1" applyBorder="1"/>
    <xf numFmtId="164" fontId="1" fillId="5" borderId="4" xfId="0" applyNumberFormat="1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0" fontId="7" fillId="5" borderId="17" xfId="0" applyFont="1" applyFill="1" applyBorder="1" applyAlignment="1">
      <alignment horizontal="left"/>
    </xf>
    <xf numFmtId="2" fontId="1" fillId="11" borderId="2" xfId="0" applyNumberFormat="1" applyFont="1" applyFill="1" applyBorder="1" applyAlignment="1">
      <alignment horizontal="center"/>
    </xf>
    <xf numFmtId="165" fontId="1" fillId="5" borderId="8" xfId="0" applyNumberFormat="1" applyFont="1" applyFill="1" applyBorder="1" applyAlignment="1">
      <alignment horizontal="left"/>
    </xf>
    <xf numFmtId="0" fontId="1" fillId="0" borderId="17" xfId="0" applyFont="1" applyBorder="1"/>
    <xf numFmtId="0" fontId="11" fillId="14" borderId="6" xfId="0" applyFont="1" applyFill="1" applyBorder="1" applyAlignment="1">
      <alignment horizontal="left"/>
    </xf>
    <xf numFmtId="0" fontId="4" fillId="14" borderId="6" xfId="0" applyFont="1" applyFill="1" applyBorder="1" applyAlignment="1">
      <alignment horizontal="left"/>
    </xf>
    <xf numFmtId="0" fontId="2" fillId="14" borderId="4" xfId="0" applyFont="1" applyFill="1" applyBorder="1"/>
    <xf numFmtId="0" fontId="4" fillId="14" borderId="10" xfId="0" applyFont="1" applyFill="1" applyBorder="1" applyAlignment="1">
      <alignment horizontal="left"/>
    </xf>
    <xf numFmtId="165" fontId="1" fillId="14" borderId="6" xfId="0" applyNumberFormat="1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165" fontId="2" fillId="14" borderId="6" xfId="0" applyNumberFormat="1" applyFont="1" applyFill="1" applyBorder="1" applyAlignment="1">
      <alignment horizontal="left"/>
    </xf>
    <xf numFmtId="2" fontId="1" fillId="14" borderId="4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51"/>
  <sheetViews>
    <sheetView tabSelected="1" workbookViewId="0">
      <selection activeCell="E80" sqref="E80"/>
    </sheetView>
  </sheetViews>
  <sheetFormatPr defaultColWidth="14.44140625" defaultRowHeight="15" customHeight="1" x14ac:dyDescent="0.3"/>
  <cols>
    <col min="1" max="1" width="50.21875" customWidth="1"/>
    <col min="2" max="2" width="15.109375" customWidth="1"/>
    <col min="3" max="26" width="8.5546875" customWidth="1"/>
  </cols>
  <sheetData>
    <row r="1" spans="1:26" ht="25.95" customHeight="1" x14ac:dyDescent="0.45">
      <c r="A1" s="19" t="s">
        <v>11</v>
      </c>
    </row>
    <row r="2" spans="1:26" ht="21" x14ac:dyDescent="0.4">
      <c r="A2" s="20" t="s">
        <v>12</v>
      </c>
    </row>
    <row r="3" spans="1:26" ht="14.4" x14ac:dyDescent="0.3">
      <c r="A3" s="32" t="s">
        <v>0</v>
      </c>
      <c r="B3" s="123"/>
      <c r="C3" s="123"/>
      <c r="D3" s="123"/>
      <c r="E3" s="123"/>
      <c r="F3" s="123"/>
      <c r="G3" s="123"/>
    </row>
    <row r="4" spans="1:26" ht="14.4" x14ac:dyDescent="0.3">
      <c r="A4" s="33" t="s">
        <v>15</v>
      </c>
      <c r="B4" s="123"/>
      <c r="C4" s="123"/>
      <c r="D4" s="123"/>
      <c r="E4" s="123"/>
      <c r="F4" s="123"/>
      <c r="G4" s="123"/>
    </row>
    <row r="5" spans="1:26" ht="14.4" x14ac:dyDescent="0.3">
      <c r="A5" s="33" t="s">
        <v>13</v>
      </c>
      <c r="B5" s="123"/>
      <c r="C5" s="123"/>
      <c r="D5" s="123"/>
      <c r="E5" s="123"/>
      <c r="F5" s="123"/>
      <c r="G5" s="123"/>
    </row>
    <row r="6" spans="1:26" ht="14.4" x14ac:dyDescent="0.3">
      <c r="A6" s="33" t="s">
        <v>14</v>
      </c>
      <c r="B6" s="123"/>
      <c r="C6" s="123"/>
      <c r="D6" s="124"/>
      <c r="E6" s="124"/>
      <c r="F6" s="124"/>
      <c r="G6" s="124"/>
      <c r="H6" s="35"/>
      <c r="I6" s="35"/>
      <c r="J6" s="35"/>
      <c r="K6" s="35"/>
    </row>
    <row r="7" spans="1:26" ht="14.4" x14ac:dyDescent="0.3">
      <c r="A7" s="1"/>
      <c r="B7" s="2" t="s">
        <v>1</v>
      </c>
      <c r="C7" s="105"/>
      <c r="D7" s="41"/>
      <c r="E7" s="41"/>
      <c r="F7" s="41"/>
      <c r="G7" s="41"/>
      <c r="H7" s="41"/>
      <c r="I7" s="41"/>
      <c r="J7" s="41"/>
      <c r="K7" s="62"/>
      <c r="L7" s="35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3"/>
      <c r="Y7" s="3"/>
      <c r="Z7" s="3"/>
    </row>
    <row r="8" spans="1:26" ht="15.6" x14ac:dyDescent="0.3">
      <c r="A8" s="31" t="s">
        <v>16</v>
      </c>
      <c r="B8" s="24" t="s">
        <v>2</v>
      </c>
      <c r="C8" s="63" t="s">
        <v>3</v>
      </c>
      <c r="D8" s="106"/>
      <c r="E8" s="107"/>
      <c r="F8" s="106"/>
      <c r="G8" s="106"/>
      <c r="H8" s="106"/>
      <c r="I8" s="107"/>
      <c r="J8" s="107"/>
      <c r="K8" s="108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4"/>
      <c r="Y8" s="3"/>
      <c r="Z8" s="3"/>
    </row>
    <row r="9" spans="1:26" ht="15.6" x14ac:dyDescent="0.3">
      <c r="A9" s="25" t="s">
        <v>4</v>
      </c>
      <c r="B9" s="104">
        <v>148.34899999999999</v>
      </c>
      <c r="C9" s="26">
        <f>B9*1.12</f>
        <v>166.15088</v>
      </c>
      <c r="D9" s="65"/>
      <c r="E9" s="66"/>
      <c r="F9" s="67"/>
      <c r="G9" s="67"/>
      <c r="H9" s="67"/>
      <c r="I9" s="66">
        <f>SUM(D9:H9)</f>
        <v>0</v>
      </c>
      <c r="J9" s="66">
        <f>I9*B9</f>
        <v>0</v>
      </c>
      <c r="K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6" ht="14.4" x14ac:dyDescent="0.3">
      <c r="A10" s="21"/>
      <c r="B10" s="22"/>
      <c r="C10" s="23"/>
      <c r="D10" s="5"/>
      <c r="E10" s="6"/>
      <c r="F10" s="6"/>
      <c r="G10" s="6"/>
      <c r="H10" s="6"/>
      <c r="I10" s="4"/>
      <c r="J10" s="4"/>
    </row>
    <row r="11" spans="1:26" ht="14.4" x14ac:dyDescent="0.3">
      <c r="A11" s="27" t="s">
        <v>25</v>
      </c>
      <c r="B11" s="9" t="s">
        <v>2</v>
      </c>
      <c r="C11" s="7" t="s">
        <v>3</v>
      </c>
      <c r="D11" s="6"/>
      <c r="E11" s="6"/>
      <c r="F11" s="6"/>
      <c r="G11" s="6"/>
      <c r="H11" s="6"/>
      <c r="I11" s="4"/>
      <c r="J11" s="4"/>
    </row>
    <row r="12" spans="1:26" ht="14.4" x14ac:dyDescent="0.3">
      <c r="A12" s="28" t="s">
        <v>28</v>
      </c>
      <c r="B12" s="9">
        <v>445.2</v>
      </c>
      <c r="C12" s="10">
        <f t="shared" ref="C12:C50" si="0">B12*1.12</f>
        <v>498.62400000000002</v>
      </c>
      <c r="D12" s="6"/>
      <c r="E12" s="6"/>
      <c r="F12" s="6"/>
      <c r="G12" s="6"/>
      <c r="H12" s="6"/>
      <c r="I12" s="4">
        <f t="shared" ref="I12:I31" si="1">SUM(D12:H12)</f>
        <v>0</v>
      </c>
      <c r="J12" s="80">
        <f>I12*B12</f>
        <v>0</v>
      </c>
    </row>
    <row r="13" spans="1:26" ht="14.4" x14ac:dyDescent="0.3">
      <c r="A13" s="28" t="s">
        <v>36</v>
      </c>
      <c r="B13" s="9">
        <v>31.5</v>
      </c>
      <c r="C13" s="10">
        <f t="shared" si="0"/>
        <v>35.28</v>
      </c>
      <c r="D13" s="4"/>
      <c r="E13" s="4"/>
      <c r="F13" s="4"/>
      <c r="G13" s="4"/>
      <c r="H13" s="6"/>
      <c r="I13" s="4">
        <f t="shared" si="1"/>
        <v>0</v>
      </c>
      <c r="J13" s="80">
        <f>I14+J12*B13</f>
        <v>0</v>
      </c>
    </row>
    <row r="14" spans="1:26" ht="14.4" x14ac:dyDescent="0.3">
      <c r="A14" s="28" t="s">
        <v>67</v>
      </c>
      <c r="B14" s="9">
        <v>25</v>
      </c>
      <c r="C14" s="10">
        <f t="shared" si="0"/>
        <v>28.000000000000004</v>
      </c>
      <c r="D14" s="4"/>
      <c r="E14" s="4"/>
      <c r="F14" s="4"/>
      <c r="G14" s="4"/>
      <c r="H14" s="6"/>
      <c r="I14" s="4">
        <f t="shared" si="1"/>
        <v>0</v>
      </c>
      <c r="J14" s="80">
        <f t="shared" ref="J14:J15" si="2">I15+J13*B14</f>
        <v>0</v>
      </c>
    </row>
    <row r="15" spans="1:26" ht="14.4" x14ac:dyDescent="0.3">
      <c r="A15" s="28" t="s">
        <v>68</v>
      </c>
      <c r="B15" s="9">
        <v>17</v>
      </c>
      <c r="C15" s="10">
        <f t="shared" si="0"/>
        <v>19.040000000000003</v>
      </c>
      <c r="D15" s="4"/>
      <c r="E15" s="4"/>
      <c r="F15" s="4"/>
      <c r="G15" s="4"/>
      <c r="H15" s="6"/>
      <c r="I15" s="4">
        <f t="shared" si="1"/>
        <v>0</v>
      </c>
      <c r="J15" s="80">
        <f t="shared" si="2"/>
        <v>0</v>
      </c>
    </row>
    <row r="16" spans="1:26" ht="14.4" x14ac:dyDescent="0.3">
      <c r="A16" s="8" t="s">
        <v>60</v>
      </c>
      <c r="B16" s="9">
        <v>169.6</v>
      </c>
      <c r="C16" s="10">
        <f t="shared" si="0"/>
        <v>189.952</v>
      </c>
      <c r="D16" s="6"/>
      <c r="E16" s="4"/>
      <c r="F16" s="4"/>
      <c r="G16" s="4"/>
      <c r="H16" s="6"/>
      <c r="I16" s="4">
        <f t="shared" si="1"/>
        <v>0</v>
      </c>
      <c r="J16" s="80">
        <f t="shared" ref="J16:J84" si="3">I16*B16</f>
        <v>0</v>
      </c>
    </row>
    <row r="17" spans="1:10" ht="14.4" x14ac:dyDescent="0.3">
      <c r="A17" s="8" t="s">
        <v>61</v>
      </c>
      <c r="B17" s="9">
        <v>169.6</v>
      </c>
      <c r="C17" s="10">
        <f t="shared" si="0"/>
        <v>189.952</v>
      </c>
      <c r="D17" s="6"/>
      <c r="E17" s="4"/>
      <c r="F17" s="4"/>
      <c r="G17" s="4"/>
      <c r="H17" s="6"/>
      <c r="I17" s="4">
        <f t="shared" si="1"/>
        <v>0</v>
      </c>
      <c r="J17" s="80">
        <f t="shared" si="3"/>
        <v>0</v>
      </c>
    </row>
    <row r="18" spans="1:10" ht="14.4" x14ac:dyDescent="0.3">
      <c r="A18" s="8" t="s">
        <v>63</v>
      </c>
      <c r="B18" s="9">
        <v>169.6</v>
      </c>
      <c r="C18" s="10">
        <f t="shared" si="0"/>
        <v>189.952</v>
      </c>
      <c r="D18" s="6"/>
      <c r="E18" s="4"/>
      <c r="F18" s="4"/>
      <c r="G18" s="4"/>
      <c r="H18" s="6"/>
      <c r="I18" s="4">
        <f t="shared" si="1"/>
        <v>0</v>
      </c>
      <c r="J18" s="80">
        <f t="shared" si="3"/>
        <v>0</v>
      </c>
    </row>
    <row r="19" spans="1:10" ht="14.4" x14ac:dyDescent="0.3">
      <c r="A19" s="8" t="s">
        <v>62</v>
      </c>
      <c r="B19" s="9">
        <v>32</v>
      </c>
      <c r="C19" s="10">
        <f t="shared" si="0"/>
        <v>35.840000000000003</v>
      </c>
      <c r="D19" s="6"/>
      <c r="E19" s="4"/>
      <c r="F19" s="4"/>
      <c r="G19" s="4"/>
      <c r="H19" s="6"/>
      <c r="I19" s="4">
        <f t="shared" si="1"/>
        <v>0</v>
      </c>
      <c r="J19" s="80">
        <f t="shared" si="3"/>
        <v>0</v>
      </c>
    </row>
    <row r="20" spans="1:10" ht="14.4" x14ac:dyDescent="0.3">
      <c r="A20" s="8" t="s">
        <v>64</v>
      </c>
      <c r="B20" s="9">
        <v>32</v>
      </c>
      <c r="C20" s="10">
        <f t="shared" si="0"/>
        <v>35.840000000000003</v>
      </c>
      <c r="D20" s="6"/>
      <c r="E20" s="4"/>
      <c r="F20" s="4"/>
      <c r="G20" s="4"/>
      <c r="H20" s="6"/>
      <c r="I20" s="4">
        <f t="shared" si="1"/>
        <v>0</v>
      </c>
      <c r="J20" s="80">
        <f t="shared" si="3"/>
        <v>0</v>
      </c>
    </row>
    <row r="21" spans="1:10" ht="14.4" x14ac:dyDescent="0.3">
      <c r="A21" s="8" t="s">
        <v>65</v>
      </c>
      <c r="B21" s="9">
        <v>32</v>
      </c>
      <c r="C21" s="10">
        <f t="shared" si="0"/>
        <v>35.840000000000003</v>
      </c>
      <c r="D21" s="6"/>
      <c r="E21" s="4"/>
      <c r="F21" s="4"/>
      <c r="G21" s="4"/>
      <c r="H21" s="6"/>
      <c r="I21" s="4">
        <f t="shared" si="1"/>
        <v>0</v>
      </c>
      <c r="J21" s="80">
        <f t="shared" si="3"/>
        <v>0</v>
      </c>
    </row>
    <row r="22" spans="1:10" ht="14.4" x14ac:dyDescent="0.3">
      <c r="A22" s="8" t="s">
        <v>5</v>
      </c>
      <c r="B22" s="9">
        <v>84.36</v>
      </c>
      <c r="C22" s="10">
        <f t="shared" si="0"/>
        <v>94.483200000000011</v>
      </c>
      <c r="D22" s="4"/>
      <c r="E22" s="4"/>
      <c r="F22" s="4"/>
      <c r="G22" s="4"/>
      <c r="H22" s="4"/>
      <c r="I22" s="4">
        <f t="shared" si="1"/>
        <v>0</v>
      </c>
      <c r="J22" s="80">
        <f t="shared" si="3"/>
        <v>0</v>
      </c>
    </row>
    <row r="23" spans="1:10" ht="14.4" x14ac:dyDescent="0.3">
      <c r="A23" s="8" t="s">
        <v>6</v>
      </c>
      <c r="B23" s="9">
        <v>99.38</v>
      </c>
      <c r="C23" s="10">
        <f t="shared" si="0"/>
        <v>111.30560000000001</v>
      </c>
      <c r="D23" s="4"/>
      <c r="E23" s="4"/>
      <c r="F23" s="4"/>
      <c r="G23" s="4"/>
      <c r="H23" s="4"/>
      <c r="I23" s="4">
        <f t="shared" si="1"/>
        <v>0</v>
      </c>
      <c r="J23" s="80">
        <f t="shared" si="3"/>
        <v>0</v>
      </c>
    </row>
    <row r="24" spans="1:10" ht="14.4" x14ac:dyDescent="0.3">
      <c r="A24" s="8" t="s">
        <v>55</v>
      </c>
      <c r="B24" s="9">
        <v>24</v>
      </c>
      <c r="C24" s="10">
        <f t="shared" si="0"/>
        <v>26.880000000000003</v>
      </c>
      <c r="D24" s="4"/>
      <c r="E24" s="4"/>
      <c r="F24" s="4"/>
      <c r="G24" s="4"/>
      <c r="H24" s="4"/>
      <c r="I24" s="4">
        <f t="shared" si="1"/>
        <v>0</v>
      </c>
      <c r="J24" s="80">
        <f t="shared" si="3"/>
        <v>0</v>
      </c>
    </row>
    <row r="25" spans="1:10" ht="14.4" x14ac:dyDescent="0.3">
      <c r="A25" s="8" t="s">
        <v>57</v>
      </c>
      <c r="B25" s="9">
        <v>24</v>
      </c>
      <c r="C25" s="10">
        <f t="shared" si="0"/>
        <v>26.880000000000003</v>
      </c>
      <c r="D25" s="4"/>
      <c r="E25" s="4"/>
      <c r="F25" s="4"/>
      <c r="G25" s="4"/>
      <c r="H25" s="4"/>
      <c r="I25" s="4">
        <f t="shared" si="1"/>
        <v>0</v>
      </c>
      <c r="J25" s="80">
        <f t="shared" si="3"/>
        <v>0</v>
      </c>
    </row>
    <row r="26" spans="1:10" ht="14.4" x14ac:dyDescent="0.3">
      <c r="A26" s="8" t="s">
        <v>56</v>
      </c>
      <c r="B26" s="9">
        <v>24</v>
      </c>
      <c r="C26" s="10">
        <f t="shared" si="0"/>
        <v>26.880000000000003</v>
      </c>
      <c r="D26" s="4"/>
      <c r="E26" s="4"/>
      <c r="F26" s="4"/>
      <c r="G26" s="4"/>
      <c r="H26" s="4"/>
      <c r="I26" s="4">
        <f t="shared" si="1"/>
        <v>0</v>
      </c>
      <c r="J26" s="80">
        <f t="shared" si="3"/>
        <v>0</v>
      </c>
    </row>
    <row r="27" spans="1:10" ht="14.4" x14ac:dyDescent="0.3">
      <c r="A27" s="8" t="s">
        <v>58</v>
      </c>
      <c r="B27" s="9">
        <v>24</v>
      </c>
      <c r="C27" s="10">
        <f t="shared" si="0"/>
        <v>26.880000000000003</v>
      </c>
      <c r="D27" s="4"/>
      <c r="E27" s="4"/>
      <c r="F27" s="4"/>
      <c r="G27" s="4"/>
      <c r="H27" s="4"/>
      <c r="I27" s="4">
        <f t="shared" si="1"/>
        <v>0</v>
      </c>
      <c r="J27" s="80">
        <f t="shared" si="3"/>
        <v>0</v>
      </c>
    </row>
    <row r="28" spans="1:10" ht="14.4" x14ac:dyDescent="0.3">
      <c r="A28" s="8" t="s">
        <v>52</v>
      </c>
      <c r="B28" s="9">
        <v>45</v>
      </c>
      <c r="C28" s="10">
        <f t="shared" si="0"/>
        <v>50.400000000000006</v>
      </c>
      <c r="D28" s="4"/>
      <c r="E28" s="4"/>
      <c r="F28" s="4"/>
      <c r="G28" s="4"/>
      <c r="H28" s="4"/>
      <c r="I28" s="4">
        <f t="shared" si="1"/>
        <v>0</v>
      </c>
      <c r="J28" s="80">
        <f t="shared" si="3"/>
        <v>0</v>
      </c>
    </row>
    <row r="29" spans="1:10" ht="14.4" x14ac:dyDescent="0.3">
      <c r="A29" s="8" t="s">
        <v>53</v>
      </c>
      <c r="B29" s="9">
        <v>80</v>
      </c>
      <c r="C29" s="10">
        <f t="shared" si="0"/>
        <v>89.600000000000009</v>
      </c>
      <c r="D29" s="4"/>
      <c r="E29" s="4"/>
      <c r="F29" s="4"/>
      <c r="G29" s="4"/>
      <c r="H29" s="4"/>
      <c r="I29" s="4">
        <f t="shared" si="1"/>
        <v>0</v>
      </c>
      <c r="J29" s="80">
        <f t="shared" si="3"/>
        <v>0</v>
      </c>
    </row>
    <row r="30" spans="1:10" ht="14.4" x14ac:dyDescent="0.3">
      <c r="A30" s="8" t="s">
        <v>59</v>
      </c>
      <c r="B30" s="9">
        <v>80</v>
      </c>
      <c r="C30" s="10">
        <f t="shared" si="0"/>
        <v>89.600000000000009</v>
      </c>
      <c r="D30" s="4"/>
      <c r="E30" s="4"/>
      <c r="F30" s="4"/>
      <c r="G30" s="4"/>
      <c r="H30" s="4"/>
      <c r="I30" s="4">
        <f t="shared" si="1"/>
        <v>0</v>
      </c>
      <c r="J30" s="80">
        <f t="shared" si="3"/>
        <v>0</v>
      </c>
    </row>
    <row r="31" spans="1:10" ht="14.4" x14ac:dyDescent="0.3">
      <c r="A31" s="110" t="s">
        <v>69</v>
      </c>
      <c r="B31" s="9">
        <v>80</v>
      </c>
      <c r="C31" s="10">
        <f t="shared" si="0"/>
        <v>89.600000000000009</v>
      </c>
      <c r="D31" s="4"/>
      <c r="E31" s="4"/>
      <c r="F31" s="4"/>
      <c r="G31" s="4"/>
      <c r="H31" s="4"/>
      <c r="I31" s="4">
        <f t="shared" si="1"/>
        <v>0</v>
      </c>
      <c r="J31" s="80">
        <f t="shared" si="3"/>
        <v>0</v>
      </c>
    </row>
    <row r="32" spans="1:10" ht="14.4" x14ac:dyDescent="0.3">
      <c r="A32" s="120" t="s">
        <v>7</v>
      </c>
      <c r="B32" s="109">
        <v>203.34</v>
      </c>
      <c r="C32" s="10">
        <f>B32*1.12</f>
        <v>227.74080000000004</v>
      </c>
      <c r="D32" s="4"/>
      <c r="E32" s="4"/>
      <c r="F32" s="4"/>
      <c r="G32" s="4"/>
      <c r="H32" s="4"/>
      <c r="I32" s="4">
        <v>0</v>
      </c>
      <c r="J32" s="80">
        <f t="shared" si="3"/>
        <v>0</v>
      </c>
    </row>
    <row r="33" spans="1:10" ht="14.4" x14ac:dyDescent="0.3">
      <c r="A33" s="120" t="s">
        <v>81</v>
      </c>
      <c r="B33" s="109">
        <v>169</v>
      </c>
      <c r="C33" s="87">
        <f>B33*1.12</f>
        <v>189.28000000000003</v>
      </c>
      <c r="D33" s="47"/>
      <c r="E33" s="47"/>
      <c r="F33" s="47"/>
      <c r="G33" s="47"/>
      <c r="H33" s="47"/>
      <c r="I33" s="4">
        <v>0</v>
      </c>
      <c r="J33" s="80">
        <f t="shared" si="3"/>
        <v>0</v>
      </c>
    </row>
    <row r="34" spans="1:10" ht="14.4" x14ac:dyDescent="0.3">
      <c r="A34" s="111" t="s">
        <v>24</v>
      </c>
      <c r="B34" s="109">
        <v>129.18</v>
      </c>
      <c r="C34" s="87">
        <f t="shared" si="0"/>
        <v>144.68160000000003</v>
      </c>
      <c r="D34" s="47"/>
      <c r="E34" s="47"/>
      <c r="F34" s="47"/>
      <c r="G34" s="47"/>
      <c r="H34" s="47"/>
      <c r="I34" s="4">
        <f>SUM(D34:H34)</f>
        <v>0</v>
      </c>
      <c r="J34" s="80">
        <f t="shared" si="3"/>
        <v>0</v>
      </c>
    </row>
    <row r="35" spans="1:10" ht="14.4" x14ac:dyDescent="0.3">
      <c r="A35" s="84" t="s">
        <v>66</v>
      </c>
      <c r="B35" s="86">
        <v>203.34</v>
      </c>
      <c r="C35" s="113">
        <f t="shared" si="0"/>
        <v>227.74080000000004</v>
      </c>
      <c r="D35" s="40"/>
      <c r="E35" s="40"/>
      <c r="F35" s="40"/>
      <c r="G35" s="40"/>
      <c r="H35" s="40"/>
      <c r="I35" s="45">
        <f>SUM(D35:H35)</f>
        <v>0</v>
      </c>
      <c r="J35" s="80">
        <f t="shared" si="3"/>
        <v>0</v>
      </c>
    </row>
    <row r="36" spans="1:10" ht="14.4" x14ac:dyDescent="0.3">
      <c r="A36" s="111" t="s">
        <v>33</v>
      </c>
      <c r="B36" s="86">
        <v>175</v>
      </c>
      <c r="C36" s="87">
        <f t="shared" si="0"/>
        <v>196.00000000000003</v>
      </c>
      <c r="D36" s="114"/>
      <c r="E36" s="114"/>
      <c r="F36" s="114"/>
      <c r="G36" s="114"/>
      <c r="H36" s="114"/>
      <c r="I36" s="4">
        <f t="shared" ref="I36:I38" si="4">SUM(D36:H36)</f>
        <v>0</v>
      </c>
      <c r="J36" s="80">
        <f t="shared" si="3"/>
        <v>0</v>
      </c>
    </row>
    <row r="37" spans="1:10" ht="14.4" x14ac:dyDescent="0.3">
      <c r="A37" s="84" t="s">
        <v>34</v>
      </c>
      <c r="B37" s="86">
        <v>175</v>
      </c>
      <c r="C37" s="87">
        <f t="shared" si="0"/>
        <v>196.00000000000003</v>
      </c>
      <c r="D37" s="40"/>
      <c r="E37" s="40"/>
      <c r="F37" s="40"/>
      <c r="G37" s="40"/>
      <c r="H37" s="40"/>
      <c r="I37" s="4">
        <f t="shared" si="4"/>
        <v>0</v>
      </c>
      <c r="J37" s="80">
        <f t="shared" si="3"/>
        <v>0</v>
      </c>
    </row>
    <row r="38" spans="1:10" ht="14.4" x14ac:dyDescent="0.3">
      <c r="A38" s="84" t="s">
        <v>35</v>
      </c>
      <c r="B38" s="86">
        <v>175</v>
      </c>
      <c r="C38" s="85">
        <f t="shared" si="0"/>
        <v>196.00000000000003</v>
      </c>
      <c r="D38" s="90"/>
      <c r="E38" s="40"/>
      <c r="F38" s="40"/>
      <c r="G38" s="40"/>
      <c r="H38" s="40"/>
      <c r="I38" s="4">
        <f t="shared" si="4"/>
        <v>0</v>
      </c>
      <c r="J38" s="80">
        <f t="shared" si="3"/>
        <v>0</v>
      </c>
    </row>
    <row r="39" spans="1:10" ht="14.4" x14ac:dyDescent="0.3">
      <c r="A39" s="53"/>
      <c r="B39" s="11"/>
      <c r="C39" s="38"/>
      <c r="D39" s="89"/>
      <c r="E39" s="89"/>
      <c r="F39" s="89"/>
      <c r="G39" s="89"/>
      <c r="H39" s="89"/>
      <c r="I39" s="45"/>
      <c r="J39" s="80"/>
    </row>
    <row r="40" spans="1:10" ht="14.4" x14ac:dyDescent="0.3">
      <c r="A40" s="115" t="s">
        <v>70</v>
      </c>
      <c r="B40" s="117" t="s">
        <v>2</v>
      </c>
      <c r="C40" s="121" t="s">
        <v>3</v>
      </c>
      <c r="D40" s="89"/>
      <c r="E40" s="89"/>
      <c r="F40" s="89"/>
      <c r="G40" s="89"/>
      <c r="H40" s="89"/>
      <c r="I40" s="45"/>
      <c r="J40" s="80"/>
    </row>
    <row r="41" spans="1:10" ht="14.4" x14ac:dyDescent="0.3">
      <c r="A41" s="116" t="s">
        <v>71</v>
      </c>
      <c r="B41" s="122">
        <v>36.9</v>
      </c>
      <c r="C41" s="119">
        <f t="shared" si="0"/>
        <v>41.328000000000003</v>
      </c>
      <c r="D41" s="89"/>
      <c r="E41" s="89"/>
      <c r="F41" s="89"/>
      <c r="G41" s="89"/>
      <c r="H41" s="89"/>
      <c r="I41" s="45">
        <f t="shared" ref="I41:I84" si="5">SUM(D41:H41)</f>
        <v>0</v>
      </c>
      <c r="J41" s="80">
        <f t="shared" si="3"/>
        <v>0</v>
      </c>
    </row>
    <row r="42" spans="1:10" ht="14.4" x14ac:dyDescent="0.3">
      <c r="A42" s="116" t="s">
        <v>72</v>
      </c>
      <c r="B42" s="122">
        <v>49.4</v>
      </c>
      <c r="C42" s="119">
        <f t="shared" si="0"/>
        <v>55.328000000000003</v>
      </c>
      <c r="D42" s="89"/>
      <c r="E42" s="89"/>
      <c r="F42" s="89"/>
      <c r="G42" s="89"/>
      <c r="H42" s="89"/>
      <c r="I42" s="45">
        <f t="shared" si="5"/>
        <v>0</v>
      </c>
      <c r="J42" s="80">
        <f t="shared" si="3"/>
        <v>0</v>
      </c>
    </row>
    <row r="43" spans="1:10" ht="14.4" x14ac:dyDescent="0.3">
      <c r="A43" s="116" t="s">
        <v>73</v>
      </c>
      <c r="B43" s="122">
        <v>110</v>
      </c>
      <c r="C43" s="119">
        <f t="shared" si="0"/>
        <v>123.20000000000002</v>
      </c>
      <c r="D43" s="89"/>
      <c r="E43" s="89"/>
      <c r="F43" s="89"/>
      <c r="G43" s="89"/>
      <c r="H43" s="89"/>
      <c r="I43" s="45">
        <f t="shared" si="5"/>
        <v>0</v>
      </c>
      <c r="J43" s="80">
        <f t="shared" si="3"/>
        <v>0</v>
      </c>
    </row>
    <row r="44" spans="1:10" ht="14.4" x14ac:dyDescent="0.3">
      <c r="A44" s="116" t="s">
        <v>74</v>
      </c>
      <c r="B44" s="122">
        <v>110</v>
      </c>
      <c r="C44" s="119">
        <f t="shared" si="0"/>
        <v>123.20000000000002</v>
      </c>
      <c r="D44" s="89"/>
      <c r="E44" s="89"/>
      <c r="F44" s="89"/>
      <c r="G44" s="89"/>
      <c r="H44" s="89"/>
      <c r="I44" s="45">
        <f t="shared" si="5"/>
        <v>0</v>
      </c>
      <c r="J44" s="80">
        <f t="shared" si="3"/>
        <v>0</v>
      </c>
    </row>
    <row r="45" spans="1:10" ht="14.4" x14ac:dyDescent="0.3">
      <c r="A45" s="118" t="s">
        <v>75</v>
      </c>
      <c r="B45" s="122">
        <v>99</v>
      </c>
      <c r="C45" s="119">
        <f t="shared" si="0"/>
        <v>110.88000000000001</v>
      </c>
      <c r="D45" s="89"/>
      <c r="E45" s="89"/>
      <c r="F45" s="89"/>
      <c r="G45" s="89"/>
      <c r="H45" s="89"/>
      <c r="I45" s="45">
        <f t="shared" si="5"/>
        <v>0</v>
      </c>
      <c r="J45" s="80">
        <f t="shared" si="3"/>
        <v>0</v>
      </c>
    </row>
    <row r="46" spans="1:10" ht="14.4" x14ac:dyDescent="0.3">
      <c r="A46" s="116" t="s">
        <v>76</v>
      </c>
      <c r="B46" s="122">
        <v>205</v>
      </c>
      <c r="C46" s="119">
        <f t="shared" si="0"/>
        <v>229.60000000000002</v>
      </c>
      <c r="D46" s="89"/>
      <c r="E46" s="89"/>
      <c r="F46" s="89"/>
      <c r="G46" s="89"/>
      <c r="H46" s="89"/>
      <c r="I46" s="45">
        <f t="shared" si="5"/>
        <v>0</v>
      </c>
      <c r="J46" s="80">
        <f t="shared" si="3"/>
        <v>0</v>
      </c>
    </row>
    <row r="47" spans="1:10" ht="14.4" x14ac:dyDescent="0.3">
      <c r="A47" s="116" t="s">
        <v>77</v>
      </c>
      <c r="B47" s="122">
        <v>205</v>
      </c>
      <c r="C47" s="119">
        <f t="shared" si="0"/>
        <v>229.60000000000002</v>
      </c>
      <c r="D47" s="89"/>
      <c r="E47" s="89"/>
      <c r="F47" s="89"/>
      <c r="G47" s="89"/>
      <c r="H47" s="89"/>
      <c r="I47" s="45">
        <f t="shared" si="5"/>
        <v>0</v>
      </c>
      <c r="J47" s="80">
        <f t="shared" si="3"/>
        <v>0</v>
      </c>
    </row>
    <row r="48" spans="1:10" ht="14.4" x14ac:dyDescent="0.3">
      <c r="A48" s="116" t="s">
        <v>78</v>
      </c>
      <c r="B48" s="122">
        <v>205</v>
      </c>
      <c r="C48" s="119">
        <f t="shared" si="0"/>
        <v>229.60000000000002</v>
      </c>
      <c r="D48" s="89"/>
      <c r="E48" s="89"/>
      <c r="F48" s="89"/>
      <c r="G48" s="89"/>
      <c r="H48" s="89"/>
      <c r="I48" s="45">
        <f t="shared" si="5"/>
        <v>0</v>
      </c>
      <c r="J48" s="80">
        <f t="shared" si="3"/>
        <v>0</v>
      </c>
    </row>
    <row r="49" spans="1:11" ht="14.4" x14ac:dyDescent="0.3">
      <c r="A49" s="116" t="s">
        <v>80</v>
      </c>
      <c r="B49" s="122">
        <v>189</v>
      </c>
      <c r="C49" s="119">
        <f t="shared" si="0"/>
        <v>211.68</v>
      </c>
      <c r="D49" s="89"/>
      <c r="E49" s="89"/>
      <c r="F49" s="89"/>
      <c r="G49" s="89"/>
      <c r="H49" s="89"/>
      <c r="I49" s="45">
        <f t="shared" si="5"/>
        <v>0</v>
      </c>
      <c r="J49" s="80">
        <f t="shared" si="3"/>
        <v>0</v>
      </c>
    </row>
    <row r="50" spans="1:11" ht="14.4" x14ac:dyDescent="0.3">
      <c r="A50" s="116" t="s">
        <v>79</v>
      </c>
      <c r="B50" s="122">
        <v>244</v>
      </c>
      <c r="C50" s="119">
        <f t="shared" si="0"/>
        <v>273.28000000000003</v>
      </c>
      <c r="D50" s="89"/>
      <c r="E50" s="89"/>
      <c r="F50" s="89"/>
      <c r="G50" s="89"/>
      <c r="H50" s="89"/>
      <c r="I50" s="45">
        <f t="shared" si="5"/>
        <v>0</v>
      </c>
      <c r="J50" s="80">
        <f t="shared" si="3"/>
        <v>0</v>
      </c>
    </row>
    <row r="51" spans="1:11" ht="14.4" x14ac:dyDescent="0.3">
      <c r="A51" s="53"/>
      <c r="B51" s="11"/>
      <c r="C51" s="88"/>
      <c r="D51" s="89"/>
      <c r="E51" s="89"/>
      <c r="F51" s="89"/>
      <c r="G51" s="89"/>
      <c r="H51" s="89"/>
      <c r="I51" s="45"/>
      <c r="J51" s="80"/>
    </row>
    <row r="52" spans="1:11" ht="14.4" x14ac:dyDescent="0.3">
      <c r="A52" s="29" t="s">
        <v>26</v>
      </c>
      <c r="B52" s="12" t="s">
        <v>2</v>
      </c>
      <c r="C52" s="81" t="s">
        <v>3</v>
      </c>
      <c r="D52" s="41"/>
      <c r="E52" s="41"/>
      <c r="F52" s="41"/>
      <c r="G52" s="41"/>
      <c r="H52" s="41"/>
      <c r="I52" s="45">
        <f>SUM(D52:H52)</f>
        <v>0</v>
      </c>
      <c r="J52" s="80">
        <f>I52*0</f>
        <v>0</v>
      </c>
    </row>
    <row r="53" spans="1:11" ht="14.4" x14ac:dyDescent="0.3">
      <c r="A53" s="30" t="s">
        <v>27</v>
      </c>
      <c r="B53" s="13">
        <v>142.86000000000001</v>
      </c>
      <c r="C53" s="14">
        <f t="shared" ref="C53:C56" si="6">B53*1.12</f>
        <v>160.00320000000002</v>
      </c>
      <c r="D53" s="66"/>
      <c r="E53" s="66"/>
      <c r="F53" s="66"/>
      <c r="G53" s="66"/>
      <c r="H53" s="66"/>
      <c r="I53" s="4">
        <f t="shared" si="5"/>
        <v>0</v>
      </c>
      <c r="J53" s="80">
        <f t="shared" si="3"/>
        <v>0</v>
      </c>
    </row>
    <row r="54" spans="1:11" ht="14.4" x14ac:dyDescent="0.3">
      <c r="A54" s="30" t="s">
        <v>37</v>
      </c>
      <c r="B54" s="13">
        <v>246.43</v>
      </c>
      <c r="C54" s="14">
        <f t="shared" si="6"/>
        <v>276.00160000000005</v>
      </c>
      <c r="D54" s="4"/>
      <c r="E54" s="4"/>
      <c r="F54" s="4"/>
      <c r="G54" s="4"/>
      <c r="H54" s="4"/>
      <c r="I54" s="4">
        <f t="shared" si="5"/>
        <v>0</v>
      </c>
      <c r="J54" s="80">
        <f t="shared" si="3"/>
        <v>0</v>
      </c>
    </row>
    <row r="55" spans="1:11" ht="14.4" x14ac:dyDescent="0.3">
      <c r="A55" s="30" t="s">
        <v>38</v>
      </c>
      <c r="B55" s="13">
        <v>139.29</v>
      </c>
      <c r="C55" s="14">
        <f t="shared" si="6"/>
        <v>156.00480000000002</v>
      </c>
      <c r="D55" s="4"/>
      <c r="E55" s="4"/>
      <c r="F55" s="4"/>
      <c r="G55" s="4"/>
      <c r="H55" s="4"/>
      <c r="I55" s="4">
        <f t="shared" si="5"/>
        <v>0</v>
      </c>
      <c r="J55" s="80">
        <f t="shared" si="3"/>
        <v>0</v>
      </c>
    </row>
    <row r="56" spans="1:11" ht="14.4" x14ac:dyDescent="0.3">
      <c r="A56" s="50" t="s">
        <v>39</v>
      </c>
      <c r="B56" s="51">
        <v>85.71</v>
      </c>
      <c r="C56" s="52">
        <f t="shared" si="6"/>
        <v>95.995199999999997</v>
      </c>
      <c r="D56" s="47"/>
      <c r="E56" s="47"/>
      <c r="F56" s="47"/>
      <c r="G56" s="47"/>
      <c r="H56" s="47"/>
      <c r="I56" s="4">
        <f t="shared" si="5"/>
        <v>0</v>
      </c>
      <c r="J56" s="80">
        <f>I56*B56</f>
        <v>0</v>
      </c>
    </row>
    <row r="57" spans="1:11" ht="14.4" x14ac:dyDescent="0.3">
      <c r="A57" s="56" t="s">
        <v>40</v>
      </c>
      <c r="B57" s="57">
        <v>8</v>
      </c>
      <c r="C57" s="52">
        <v>9</v>
      </c>
      <c r="D57" s="58"/>
      <c r="E57" s="58"/>
      <c r="F57" s="58"/>
      <c r="G57" s="58"/>
      <c r="H57" s="58"/>
      <c r="I57" s="4">
        <f t="shared" si="5"/>
        <v>0</v>
      </c>
      <c r="J57" s="80">
        <f t="shared" si="3"/>
        <v>0</v>
      </c>
      <c r="K57" s="35"/>
    </row>
    <row r="58" spans="1:11" ht="14.4" x14ac:dyDescent="0.3">
      <c r="A58" s="54"/>
      <c r="B58" s="55"/>
      <c r="C58" s="55"/>
      <c r="D58" s="41"/>
      <c r="E58" s="41"/>
      <c r="F58" s="41"/>
      <c r="G58" s="41"/>
      <c r="H58" s="41"/>
      <c r="I58" s="4"/>
      <c r="J58" s="80"/>
      <c r="K58" s="35"/>
    </row>
    <row r="59" spans="1:11" ht="14.4" x14ac:dyDescent="0.3">
      <c r="A59" s="59" t="s">
        <v>29</v>
      </c>
      <c r="B59" s="60" t="s">
        <v>2</v>
      </c>
      <c r="C59" s="60" t="s">
        <v>3</v>
      </c>
      <c r="D59" s="61"/>
      <c r="E59" s="61"/>
      <c r="F59" s="61"/>
      <c r="G59" s="61"/>
      <c r="H59" s="61"/>
      <c r="I59" s="4">
        <f>SUM(D59:H59)</f>
        <v>0</v>
      </c>
      <c r="J59" s="80">
        <f>I59*0</f>
        <v>0</v>
      </c>
    </row>
    <row r="60" spans="1:11" ht="14.4" x14ac:dyDescent="0.3">
      <c r="A60" s="16" t="s">
        <v>30</v>
      </c>
      <c r="B60" s="17">
        <v>165</v>
      </c>
      <c r="C60" s="18">
        <f t="shared" ref="C60:C64" si="7">B60*1.12</f>
        <v>184.8</v>
      </c>
      <c r="D60" s="4"/>
      <c r="E60" s="4"/>
      <c r="F60" s="4"/>
      <c r="G60" s="4"/>
      <c r="H60" s="4"/>
      <c r="I60" s="4">
        <f t="shared" si="5"/>
        <v>0</v>
      </c>
      <c r="J60" s="80">
        <f t="shared" si="3"/>
        <v>0</v>
      </c>
    </row>
    <row r="61" spans="1:11" ht="14.4" x14ac:dyDescent="0.3">
      <c r="A61" s="16" t="s">
        <v>31</v>
      </c>
      <c r="B61" s="17">
        <v>165</v>
      </c>
      <c r="C61" s="18">
        <f t="shared" si="7"/>
        <v>184.8</v>
      </c>
      <c r="D61" s="4"/>
      <c r="E61" s="4"/>
      <c r="F61" s="4"/>
      <c r="G61" s="4"/>
      <c r="H61" s="4"/>
      <c r="I61" s="4">
        <f t="shared" si="5"/>
        <v>0</v>
      </c>
      <c r="J61" s="80">
        <f t="shared" si="3"/>
        <v>0</v>
      </c>
    </row>
    <row r="62" spans="1:11" ht="14.4" x14ac:dyDescent="0.3">
      <c r="A62" s="16" t="s">
        <v>51</v>
      </c>
      <c r="B62" s="17">
        <v>195</v>
      </c>
      <c r="C62" s="18">
        <f t="shared" si="7"/>
        <v>218.40000000000003</v>
      </c>
      <c r="D62" s="4"/>
      <c r="E62" s="4"/>
      <c r="F62" s="4"/>
      <c r="G62" s="4"/>
      <c r="H62" s="4"/>
      <c r="I62" s="4">
        <f t="shared" si="5"/>
        <v>0</v>
      </c>
      <c r="J62" s="80">
        <f t="shared" si="3"/>
        <v>0</v>
      </c>
    </row>
    <row r="63" spans="1:11" ht="15.75" customHeight="1" x14ac:dyDescent="0.3">
      <c r="A63" s="16" t="s">
        <v>50</v>
      </c>
      <c r="B63" s="17">
        <v>195</v>
      </c>
      <c r="C63" s="18">
        <f t="shared" si="7"/>
        <v>218.40000000000003</v>
      </c>
      <c r="D63" s="4"/>
      <c r="E63" s="4"/>
      <c r="F63" s="4"/>
      <c r="G63" s="4"/>
      <c r="H63" s="4"/>
      <c r="I63" s="4">
        <f t="shared" si="5"/>
        <v>0</v>
      </c>
      <c r="J63" s="80">
        <f t="shared" si="3"/>
        <v>0</v>
      </c>
    </row>
    <row r="64" spans="1:11" ht="15.75" customHeight="1" x14ac:dyDescent="0.3">
      <c r="A64" s="16" t="s">
        <v>32</v>
      </c>
      <c r="B64" s="17">
        <v>195</v>
      </c>
      <c r="C64" s="82">
        <f t="shared" si="7"/>
        <v>218.40000000000003</v>
      </c>
      <c r="D64" s="47"/>
      <c r="E64" s="47"/>
      <c r="F64" s="47"/>
      <c r="G64" s="47"/>
      <c r="H64" s="47"/>
      <c r="I64" s="4">
        <f t="shared" si="5"/>
        <v>0</v>
      </c>
      <c r="J64" s="80">
        <f t="shared" si="3"/>
        <v>0</v>
      </c>
    </row>
    <row r="65" spans="1:10" ht="15.75" customHeight="1" x14ac:dyDescent="0.3">
      <c r="A65" s="53"/>
      <c r="B65" s="55"/>
      <c r="C65" s="55"/>
      <c r="D65" s="41"/>
      <c r="E65" s="41"/>
      <c r="F65" s="41"/>
      <c r="G65" s="41"/>
      <c r="H65" s="41"/>
      <c r="I65" s="45">
        <f>SUM(D65:H65)</f>
        <v>0</v>
      </c>
      <c r="J65" s="80">
        <f t="shared" si="3"/>
        <v>0</v>
      </c>
    </row>
    <row r="66" spans="1:10" ht="15.75" customHeight="1" x14ac:dyDescent="0.3">
      <c r="A66" s="68" t="s">
        <v>54</v>
      </c>
      <c r="B66" s="83" t="s">
        <v>2</v>
      </c>
      <c r="C66" s="83" t="s">
        <v>3</v>
      </c>
      <c r="D66" s="66"/>
      <c r="E66" s="66"/>
      <c r="F66" s="66"/>
      <c r="G66" s="66"/>
      <c r="H66" s="66"/>
      <c r="I66" s="4">
        <f>SUM(D66:H66)</f>
        <v>0</v>
      </c>
      <c r="J66" s="80">
        <f>I66*0</f>
        <v>0</v>
      </c>
    </row>
    <row r="67" spans="1:10" ht="16.95" customHeight="1" x14ac:dyDescent="0.3">
      <c r="A67" s="69" t="s">
        <v>19</v>
      </c>
      <c r="B67" s="78">
        <v>77</v>
      </c>
      <c r="C67" s="70">
        <f t="shared" ref="C67:C84" si="8">B67*1.12</f>
        <v>86.240000000000009</v>
      </c>
      <c r="D67" s="4"/>
      <c r="E67" s="4"/>
      <c r="F67" s="4"/>
      <c r="G67" s="4"/>
      <c r="H67" s="4"/>
      <c r="I67" s="4">
        <f t="shared" si="5"/>
        <v>0</v>
      </c>
      <c r="J67" s="80">
        <f t="shared" si="3"/>
        <v>0</v>
      </c>
    </row>
    <row r="68" spans="1:10" ht="15.75" customHeight="1" x14ac:dyDescent="0.3">
      <c r="A68" s="71" t="s">
        <v>18</v>
      </c>
      <c r="B68" s="79">
        <v>77</v>
      </c>
      <c r="C68" s="70">
        <f t="shared" si="8"/>
        <v>86.240000000000009</v>
      </c>
      <c r="D68" s="4"/>
      <c r="E68" s="4"/>
      <c r="F68" s="4"/>
      <c r="G68" s="4"/>
      <c r="H68" s="4"/>
      <c r="I68" s="4">
        <f t="shared" si="5"/>
        <v>0</v>
      </c>
      <c r="J68" s="80">
        <f>I68*B68</f>
        <v>0</v>
      </c>
    </row>
    <row r="69" spans="1:10" ht="15.75" customHeight="1" x14ac:dyDescent="0.3">
      <c r="A69" s="71" t="s">
        <v>20</v>
      </c>
      <c r="B69" s="112">
        <v>77</v>
      </c>
      <c r="C69" s="70">
        <f t="shared" si="8"/>
        <v>86.240000000000009</v>
      </c>
      <c r="D69" s="4"/>
      <c r="E69" s="4"/>
      <c r="F69" s="4"/>
      <c r="G69" s="4"/>
      <c r="H69" s="4"/>
      <c r="I69" s="4">
        <f t="shared" si="5"/>
        <v>0</v>
      </c>
      <c r="J69" s="80">
        <f t="shared" si="3"/>
        <v>0</v>
      </c>
    </row>
    <row r="70" spans="1:10" ht="16.5" customHeight="1" x14ac:dyDescent="0.3">
      <c r="A70" s="69" t="s">
        <v>21</v>
      </c>
      <c r="B70" s="112">
        <v>154</v>
      </c>
      <c r="C70" s="70">
        <f t="shared" si="8"/>
        <v>172.48000000000002</v>
      </c>
      <c r="D70" s="4"/>
      <c r="E70" s="4"/>
      <c r="F70" s="4"/>
      <c r="G70" s="4"/>
      <c r="H70" s="4"/>
      <c r="I70" s="4">
        <f t="shared" si="5"/>
        <v>0</v>
      </c>
      <c r="J70" s="80">
        <f t="shared" si="3"/>
        <v>0</v>
      </c>
    </row>
    <row r="71" spans="1:10" ht="15.75" customHeight="1" x14ac:dyDescent="0.3">
      <c r="A71" s="71" t="s">
        <v>22</v>
      </c>
      <c r="B71" s="112">
        <v>154</v>
      </c>
      <c r="C71" s="70">
        <f t="shared" si="8"/>
        <v>172.48000000000002</v>
      </c>
      <c r="D71" s="4"/>
      <c r="E71" s="4"/>
      <c r="F71" s="4"/>
      <c r="G71" s="4"/>
      <c r="H71" s="4"/>
      <c r="I71" s="4">
        <f t="shared" si="5"/>
        <v>0</v>
      </c>
      <c r="J71" s="80">
        <f t="shared" si="3"/>
        <v>0</v>
      </c>
    </row>
    <row r="72" spans="1:10" ht="15.75" customHeight="1" x14ac:dyDescent="0.3">
      <c r="A72" s="72" t="s">
        <v>23</v>
      </c>
      <c r="B72" s="112">
        <v>154</v>
      </c>
      <c r="C72" s="73">
        <f t="shared" si="8"/>
        <v>172.48000000000002</v>
      </c>
      <c r="D72" s="47"/>
      <c r="E72" s="47"/>
      <c r="F72" s="47"/>
      <c r="G72" s="47"/>
      <c r="H72" s="4"/>
      <c r="I72" s="4">
        <f t="shared" si="5"/>
        <v>0</v>
      </c>
      <c r="J72" s="80">
        <f t="shared" si="3"/>
        <v>0</v>
      </c>
    </row>
    <row r="73" spans="1:10" ht="15.75" customHeight="1" x14ac:dyDescent="0.3">
      <c r="A73" s="36"/>
      <c r="B73" s="37"/>
      <c r="C73" s="42"/>
      <c r="D73" s="40"/>
      <c r="E73" s="40"/>
      <c r="F73" s="40"/>
      <c r="G73" s="40"/>
      <c r="H73" s="45"/>
      <c r="I73" s="4">
        <f>SUM(D73:H73)</f>
        <v>0</v>
      </c>
      <c r="J73" s="80">
        <f t="shared" si="3"/>
        <v>0</v>
      </c>
    </row>
    <row r="74" spans="1:10" ht="15.75" customHeight="1" x14ac:dyDescent="0.3">
      <c r="A74" s="39" t="s">
        <v>17</v>
      </c>
      <c r="B74" s="39" t="s">
        <v>2</v>
      </c>
      <c r="C74" s="43" t="s">
        <v>3</v>
      </c>
      <c r="D74" s="40"/>
      <c r="E74" s="40"/>
      <c r="F74" s="40"/>
      <c r="G74" s="40"/>
      <c r="H74" s="45"/>
      <c r="I74" s="4">
        <f t="shared" si="5"/>
        <v>0</v>
      </c>
      <c r="J74" s="80">
        <f>I74*0</f>
        <v>0</v>
      </c>
    </row>
    <row r="75" spans="1:10" ht="15.75" customHeight="1" x14ac:dyDescent="0.3">
      <c r="A75" s="34" t="s">
        <v>41</v>
      </c>
      <c r="B75" s="75">
        <v>50</v>
      </c>
      <c r="C75" s="44">
        <f t="shared" si="8"/>
        <v>56.000000000000007</v>
      </c>
      <c r="D75" s="40"/>
      <c r="E75" s="40"/>
      <c r="F75" s="40"/>
      <c r="G75" s="40"/>
      <c r="H75" s="45"/>
      <c r="I75" s="4">
        <f t="shared" si="5"/>
        <v>0</v>
      </c>
      <c r="J75" s="80">
        <f t="shared" si="3"/>
        <v>0</v>
      </c>
    </row>
    <row r="76" spans="1:10" ht="15.75" customHeight="1" x14ac:dyDescent="0.3">
      <c r="A76" s="34" t="s">
        <v>42</v>
      </c>
      <c r="B76" s="75">
        <v>125</v>
      </c>
      <c r="C76" s="44">
        <f t="shared" si="8"/>
        <v>140</v>
      </c>
      <c r="D76" s="40"/>
      <c r="E76" s="40"/>
      <c r="F76" s="40"/>
      <c r="G76" s="40"/>
      <c r="H76" s="45"/>
      <c r="I76" s="4">
        <f t="shared" si="5"/>
        <v>0</v>
      </c>
      <c r="J76" s="80">
        <f t="shared" si="3"/>
        <v>0</v>
      </c>
    </row>
    <row r="77" spans="1:10" ht="15.75" customHeight="1" x14ac:dyDescent="0.3">
      <c r="A77" s="49" t="s">
        <v>43</v>
      </c>
      <c r="B77" s="76">
        <v>250</v>
      </c>
      <c r="C77" s="44">
        <f t="shared" si="8"/>
        <v>280</v>
      </c>
      <c r="D77" s="40"/>
      <c r="E77" s="40"/>
      <c r="F77" s="40"/>
      <c r="G77" s="40"/>
      <c r="H77" s="45"/>
      <c r="I77" s="4">
        <f t="shared" si="5"/>
        <v>0</v>
      </c>
      <c r="J77" s="80">
        <f t="shared" si="3"/>
        <v>0</v>
      </c>
    </row>
    <row r="78" spans="1:10" ht="15.75" customHeight="1" x14ac:dyDescent="0.3">
      <c r="A78" s="74" t="s">
        <v>44</v>
      </c>
      <c r="B78" s="77">
        <v>45</v>
      </c>
      <c r="C78" s="48">
        <f t="shared" si="8"/>
        <v>50.400000000000006</v>
      </c>
      <c r="D78" s="41"/>
      <c r="E78" s="41"/>
      <c r="F78" s="41"/>
      <c r="G78" s="41"/>
      <c r="H78" s="46"/>
      <c r="I78" s="4">
        <f t="shared" si="5"/>
        <v>0</v>
      </c>
      <c r="J78" s="80">
        <f t="shared" si="3"/>
        <v>0</v>
      </c>
    </row>
    <row r="79" spans="1:10" ht="15.75" customHeight="1" x14ac:dyDescent="0.3">
      <c r="A79" s="74" t="s">
        <v>45</v>
      </c>
      <c r="B79" s="77">
        <v>225</v>
      </c>
      <c r="C79" s="48">
        <f t="shared" si="8"/>
        <v>252.00000000000003</v>
      </c>
      <c r="D79" s="41"/>
      <c r="E79" s="41"/>
      <c r="F79" s="41"/>
      <c r="G79" s="41"/>
      <c r="H79" s="46"/>
      <c r="I79" s="4">
        <f t="shared" si="5"/>
        <v>0</v>
      </c>
      <c r="J79" s="80">
        <f t="shared" si="3"/>
        <v>0</v>
      </c>
    </row>
    <row r="80" spans="1:10" ht="15.75" customHeight="1" x14ac:dyDescent="0.3">
      <c r="A80" s="91" t="s">
        <v>46</v>
      </c>
      <c r="B80" s="92">
        <v>450</v>
      </c>
      <c r="C80" s="93">
        <f t="shared" si="8"/>
        <v>504.00000000000006</v>
      </c>
      <c r="D80" s="94"/>
      <c r="E80" s="95"/>
      <c r="F80" s="95"/>
      <c r="G80" s="95"/>
      <c r="H80" s="46"/>
      <c r="I80" s="4">
        <f t="shared" si="5"/>
        <v>0</v>
      </c>
      <c r="J80" s="80">
        <f t="shared" si="3"/>
        <v>0</v>
      </c>
    </row>
    <row r="81" spans="1:10" ht="15.75" customHeight="1" x14ac:dyDescent="0.3">
      <c r="A81" s="96"/>
      <c r="B81" s="97"/>
      <c r="C81" s="38"/>
      <c r="D81" s="41"/>
      <c r="E81" s="41"/>
      <c r="F81" s="41"/>
      <c r="G81" s="41"/>
      <c r="H81" s="46"/>
      <c r="I81" s="4">
        <f t="shared" si="5"/>
        <v>0</v>
      </c>
      <c r="J81" s="80">
        <f t="shared" si="3"/>
        <v>0</v>
      </c>
    </row>
    <row r="82" spans="1:10" ht="15.75" customHeight="1" x14ac:dyDescent="0.3">
      <c r="A82" s="99" t="s">
        <v>47</v>
      </c>
      <c r="B82" s="100" t="s">
        <v>2</v>
      </c>
      <c r="C82" s="101" t="s">
        <v>3</v>
      </c>
      <c r="D82" s="41"/>
      <c r="E82" s="41"/>
      <c r="F82" s="41"/>
      <c r="G82" s="41"/>
      <c r="H82" s="46"/>
      <c r="I82" s="4">
        <f t="shared" si="5"/>
        <v>0</v>
      </c>
      <c r="J82" s="80">
        <f>I82*0</f>
        <v>0</v>
      </c>
    </row>
    <row r="83" spans="1:10" ht="15.75" customHeight="1" x14ac:dyDescent="0.3">
      <c r="A83" s="102" t="s">
        <v>48</v>
      </c>
      <c r="B83" s="98">
        <v>70</v>
      </c>
      <c r="C83" s="103">
        <f>B83*1.12</f>
        <v>78.400000000000006</v>
      </c>
      <c r="D83" s="41"/>
      <c r="E83" s="41"/>
      <c r="F83" s="41"/>
      <c r="G83" s="41"/>
      <c r="H83" s="46"/>
      <c r="I83" s="4">
        <f t="shared" si="5"/>
        <v>0</v>
      </c>
      <c r="J83" s="80">
        <f>I83*B83</f>
        <v>0</v>
      </c>
    </row>
    <row r="84" spans="1:10" ht="15.75" customHeight="1" x14ac:dyDescent="0.3">
      <c r="A84" s="102" t="s">
        <v>49</v>
      </c>
      <c r="B84" s="98">
        <v>150</v>
      </c>
      <c r="C84" s="103">
        <f t="shared" si="8"/>
        <v>168.00000000000003</v>
      </c>
      <c r="D84" s="41"/>
      <c r="E84" s="41"/>
      <c r="F84" s="41"/>
      <c r="G84" s="41"/>
      <c r="H84" s="46"/>
      <c r="I84" s="4">
        <f t="shared" si="5"/>
        <v>0</v>
      </c>
      <c r="J84" s="80">
        <f t="shared" si="3"/>
        <v>0</v>
      </c>
    </row>
    <row r="85" spans="1:10" ht="15.75" customHeight="1" x14ac:dyDescent="0.3">
      <c r="B85" s="35"/>
      <c r="C85" s="35"/>
      <c r="D85" s="35"/>
      <c r="E85" s="35"/>
      <c r="F85" s="35"/>
      <c r="G85" s="35"/>
      <c r="H85" s="15" t="s">
        <v>8</v>
      </c>
      <c r="I85" s="15"/>
      <c r="J85" s="15">
        <f>SUM(J9:J84)</f>
        <v>0</v>
      </c>
    </row>
    <row r="86" spans="1:10" ht="15.75" customHeight="1" x14ac:dyDescent="0.3">
      <c r="H86" s="15" t="s">
        <v>9</v>
      </c>
      <c r="I86" s="15"/>
      <c r="J86" s="15">
        <f>J87-J85</f>
        <v>0</v>
      </c>
    </row>
    <row r="87" spans="1:10" ht="15.75" customHeight="1" x14ac:dyDescent="0.3">
      <c r="H87" s="15" t="s">
        <v>10</v>
      </c>
      <c r="I87" s="15"/>
      <c r="J87" s="15">
        <f>J85*1.12</f>
        <v>0</v>
      </c>
    </row>
    <row r="88" spans="1:10" ht="15.75" customHeight="1" x14ac:dyDescent="0.3">
      <c r="A88" t="s">
        <v>82</v>
      </c>
    </row>
    <row r="89" spans="1:10" ht="15.75" customHeight="1" x14ac:dyDescent="0.3"/>
    <row r="90" spans="1:10" ht="15.75" customHeight="1" x14ac:dyDescent="0.3"/>
    <row r="91" spans="1:10" ht="15.75" customHeight="1" x14ac:dyDescent="0.3"/>
    <row r="92" spans="1:10" ht="15.75" customHeight="1" x14ac:dyDescent="0.3"/>
    <row r="93" spans="1:10" ht="15.75" customHeight="1" x14ac:dyDescent="0.3"/>
    <row r="94" spans="1:10" ht="15.75" customHeight="1" x14ac:dyDescent="0.3"/>
    <row r="95" spans="1:10" ht="15.75" customHeight="1" x14ac:dyDescent="0.3"/>
    <row r="96" spans="1:10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  <row r="1019" ht="15.75" customHeight="1" x14ac:dyDescent="0.3"/>
    <row r="1020" ht="15.75" customHeight="1" x14ac:dyDescent="0.3"/>
    <row r="1021" ht="15.75" customHeight="1" x14ac:dyDescent="0.3"/>
    <row r="1022" ht="15.75" customHeight="1" x14ac:dyDescent="0.3"/>
    <row r="1023" ht="15.75" customHeight="1" x14ac:dyDescent="0.3"/>
    <row r="1024" ht="15.75" customHeight="1" x14ac:dyDescent="0.3"/>
    <row r="1025" ht="15.75" customHeight="1" x14ac:dyDescent="0.3"/>
    <row r="1026" ht="15.75" customHeight="1" x14ac:dyDescent="0.3"/>
    <row r="1027" ht="15.75" customHeight="1" x14ac:dyDescent="0.3"/>
    <row r="1028" ht="15.75" customHeight="1" x14ac:dyDescent="0.3"/>
    <row r="1029" ht="15.75" customHeight="1" x14ac:dyDescent="0.3"/>
    <row r="1030" ht="15.75" customHeight="1" x14ac:dyDescent="0.3"/>
    <row r="1031" ht="15.75" customHeight="1" x14ac:dyDescent="0.3"/>
    <row r="1032" ht="15.75" customHeight="1" x14ac:dyDescent="0.3"/>
    <row r="1033" ht="15.75" customHeight="1" x14ac:dyDescent="0.3"/>
    <row r="1034" ht="15.75" customHeight="1" x14ac:dyDescent="0.3"/>
    <row r="1035" ht="15.75" customHeight="1" x14ac:dyDescent="0.3"/>
    <row r="1036" ht="15.75" customHeight="1" x14ac:dyDescent="0.3"/>
    <row r="1037" ht="15.75" customHeight="1" x14ac:dyDescent="0.3"/>
    <row r="1038" ht="15.75" customHeight="1" x14ac:dyDescent="0.3"/>
    <row r="1039" ht="15.75" customHeight="1" x14ac:dyDescent="0.3"/>
    <row r="1040" ht="15.75" customHeight="1" x14ac:dyDescent="0.3"/>
    <row r="1041" ht="15.75" customHeight="1" x14ac:dyDescent="0.3"/>
    <row r="1042" ht="15.75" customHeight="1" x14ac:dyDescent="0.3"/>
    <row r="1043" ht="15.75" customHeight="1" x14ac:dyDescent="0.3"/>
    <row r="1044" ht="15.75" customHeight="1" x14ac:dyDescent="0.3"/>
    <row r="1045" ht="15.75" customHeight="1" x14ac:dyDescent="0.3"/>
    <row r="1046" ht="15.75" customHeight="1" x14ac:dyDescent="0.3"/>
    <row r="1047" ht="15.75" customHeight="1" x14ac:dyDescent="0.3"/>
    <row r="1048" ht="15.75" customHeight="1" x14ac:dyDescent="0.3"/>
    <row r="1049" ht="15.75" customHeight="1" x14ac:dyDescent="0.3"/>
    <row r="1050" ht="15.75" customHeight="1" x14ac:dyDescent="0.3"/>
    <row r="1051" ht="15.75" customHeight="1" x14ac:dyDescent="0.3"/>
  </sheetData>
  <mergeCells count="4">
    <mergeCell ref="B3:G3"/>
    <mergeCell ref="B4:G4"/>
    <mergeCell ref="B5:G5"/>
    <mergeCell ref="B6:G6"/>
  </mergeCells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Prodejna</dc:creator>
  <cp:lastModifiedBy>tom václavík</cp:lastModifiedBy>
  <dcterms:created xsi:type="dcterms:W3CDTF">2026-01-08T09:32:44Z</dcterms:created>
  <dcterms:modified xsi:type="dcterms:W3CDTF">2026-03-31T07:53:25Z</dcterms:modified>
</cp:coreProperties>
</file>